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5 MAYIS\"/>
    </mc:Choice>
  </mc:AlternateContent>
  <xr:revisionPtr revIDLastSave="0" documentId="13_ncr:1_{06513E97-5046-44C7-B3C3-592DB0E4D31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<sst xmlns="http://schemas.openxmlformats.org/spreadsheetml/2006/main" count="66" uniqueCount="50">
  <si>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</si>
  <si>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</si>
  <si>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</si>
  <si>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</si>
  <si>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</si>
  <si>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</si>
  <si>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</si>
  <si>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</si>
  <si>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</si>
  <si>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</si>
  <si>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</si>
  <si>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</si>
  <si>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</si>
  <si>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</si>
  <si>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</si>
  <si>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</si>
  <si>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</si>
  <si>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</si>
  <si>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</si>
  <si>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</si>
  <si>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</si>
  <si>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</si>
  <si>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</si>
  <si>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</si>
  <si>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</si>
  <si>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</si>
  <si>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</si>
  <si>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</si>
  <si>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</si>
  <si>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</si>
  <si>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</si>
  <si>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</si>
  <si>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</si>
  <si>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</si>
  <si>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</si>
  <si>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</si>
  <si>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ÜNSAL FİDAN</t>
  </si>
  <si>
    <t>KIZILTUĞ SAC İŞLERİ</t>
  </si>
  <si>
    <t>OBA PROFİL</t>
  </si>
  <si>
    <t>ZEŞAN YAPI MARKET</t>
  </si>
  <si>
    <t>KARACAN BORU PROFİL</t>
  </si>
  <si>
    <t>NURİ ÖZTAŞ METAL</t>
  </si>
  <si>
    <t>BAYTARLAR DEMİR</t>
  </si>
  <si>
    <t>ERTÜRK ÇATI</t>
  </si>
  <si>
    <t>MEHMET KALENDER</t>
  </si>
  <si>
    <t>KAHRAMAN KARDEŞLER</t>
  </si>
  <si>
    <t>25,05,2023</t>
  </si>
  <si>
    <t>MEHMET YÖNTEM</t>
  </si>
  <si>
    <t>EGE SEFERİ</t>
  </si>
  <si>
    <t>ES MATİK ALIMI İZMİR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</si>
</sst>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L25" sqref="L2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47</v>
      </c>
      <c r="C2" s="34"/>
      <c r="D2" s="2" t="s">
        <v>2</v>
      </c>
      <c r="E2" s="35" t="s">
        <v>48</v>
      </c>
      <c r="F2" s="35"/>
      <c r="G2" s="35"/>
      <c r="H2" s="35"/>
      <c r="I2" s="35"/>
      <c r="J2" s="35"/>
      <c r="K2" s="3" t="s">
        <v>3</v>
      </c>
      <c r="L2" s="4">
        <f ca="1">TODAY()</f>
        <v>45072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46</v>
      </c>
      <c r="D5" s="11"/>
      <c r="E5" s="12">
        <v>3775</v>
      </c>
      <c r="F5" s="1"/>
      <c r="G5" s="13" t="str">
        <f t="shared" ref="G5:G6" si="0">IF(A5="","",(A5))</f>
        <v>ÜNSAL FİDAN</v>
      </c>
      <c r="H5" s="12">
        <v>3775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37</v>
      </c>
      <c r="B6" s="29"/>
      <c r="C6" s="10" t="s">
        <v>46</v>
      </c>
      <c r="D6" s="11"/>
      <c r="E6" s="12">
        <v>26288</v>
      </c>
      <c r="F6" s="1"/>
      <c r="G6" s="13" t="str">
        <f t="shared" si="0"/>
        <v>KIZILTUĞ SAC İŞLERİ</v>
      </c>
      <c r="H6" s="12"/>
      <c r="I6" s="12"/>
      <c r="J6" s="12"/>
      <c r="K6" s="12">
        <f t="shared" ref="K6:K19" si="1">IF(G6="","",SUM(E6-H6-I6-J6))</f>
        <v>26288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38</v>
      </c>
      <c r="B7" s="29"/>
      <c r="C7" s="10" t="s">
        <v>46</v>
      </c>
      <c r="D7" s="11"/>
      <c r="E7" s="12">
        <v>48498</v>
      </c>
      <c r="F7" s="1"/>
      <c r="G7" s="13" t="str">
        <f>IF(A7="","",(A7))</f>
        <v>OBA PROFİL</v>
      </c>
      <c r="H7" s="12"/>
      <c r="I7" s="12"/>
      <c r="J7" s="12"/>
      <c r="K7" s="12">
        <f t="shared" si="1"/>
        <v>48498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39</v>
      </c>
      <c r="B8" s="29"/>
      <c r="C8" s="10" t="s">
        <v>46</v>
      </c>
      <c r="D8" s="11"/>
      <c r="E8" s="12">
        <v>4500</v>
      </c>
      <c r="F8" s="1"/>
      <c r="G8" s="13" t="str">
        <f t="shared" ref="G8:G19" si="2">IF(A8="","",(A8))</f>
        <v>ZEŞAN YAPI MARKET</v>
      </c>
      <c r="H8" s="12">
        <v>4500</v>
      </c>
      <c r="I8" s="12"/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 t="s">
        <v>40</v>
      </c>
      <c r="B9" s="29"/>
      <c r="C9" s="10" t="s">
        <v>46</v>
      </c>
      <c r="D9" s="11"/>
      <c r="E9" s="12">
        <v>14800</v>
      </c>
      <c r="F9" s="1"/>
      <c r="G9" s="13" t="str">
        <f t="shared" si="2"/>
        <v>KARACAN BORU PROFİL</v>
      </c>
      <c r="H9" s="12">
        <v>10000</v>
      </c>
      <c r="I9" s="12"/>
      <c r="J9" s="12"/>
      <c r="K9" s="12">
        <f t="shared" si="1"/>
        <v>4800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 t="s">
        <v>41</v>
      </c>
      <c r="B10" s="29"/>
      <c r="C10" s="10" t="s">
        <v>46</v>
      </c>
      <c r="D10" s="11"/>
      <c r="E10" s="12">
        <v>9000</v>
      </c>
      <c r="F10" s="1"/>
      <c r="G10" s="13" t="str">
        <f t="shared" si="2"/>
        <v>NURİ ÖZTAŞ METAL</v>
      </c>
      <c r="H10" s="12">
        <v>9000</v>
      </c>
      <c r="I10" s="12"/>
      <c r="J10" s="12"/>
      <c r="K10" s="12">
        <f t="shared" si="1"/>
        <v>0</v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 t="s">
        <v>42</v>
      </c>
      <c r="B11" s="29"/>
      <c r="C11" s="10" t="s">
        <v>46</v>
      </c>
      <c r="D11" s="11"/>
      <c r="E11" s="12">
        <v>9000</v>
      </c>
      <c r="F11" s="1"/>
      <c r="G11" s="13" t="str">
        <f t="shared" si="2"/>
        <v>BAYTARLAR DEMİR</v>
      </c>
      <c r="H11" s="12">
        <v>9000</v>
      </c>
      <c r="I11" s="12"/>
      <c r="J11" s="12"/>
      <c r="K11" s="12">
        <f t="shared" si="1"/>
        <v>0</v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 t="s">
        <v>43</v>
      </c>
      <c r="B12" s="29"/>
      <c r="C12" s="10" t="s">
        <v>46</v>
      </c>
      <c r="D12" s="11"/>
      <c r="E12" s="12">
        <v>2950</v>
      </c>
      <c r="F12" s="1"/>
      <c r="G12" s="13" t="str">
        <f t="shared" si="2"/>
        <v>ERTÜRK ÇATI</v>
      </c>
      <c r="H12" s="12"/>
      <c r="I12" s="12"/>
      <c r="J12" s="12"/>
      <c r="K12" s="12">
        <f t="shared" si="1"/>
        <v>2950</v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 t="s">
        <v>44</v>
      </c>
      <c r="B13" s="29"/>
      <c r="C13" s="10" t="s">
        <v>46</v>
      </c>
      <c r="D13" s="11"/>
      <c r="E13" s="12">
        <v>18475</v>
      </c>
      <c r="F13" s="1"/>
      <c r="G13" s="13" t="str">
        <f t="shared" si="2"/>
        <v>MEHMET KALENDER</v>
      </c>
      <c r="H13" s="12"/>
      <c r="I13" s="12"/>
      <c r="J13" s="12"/>
      <c r="K13" s="12">
        <f t="shared" si="1"/>
        <v>18475</v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 t="s">
        <v>45</v>
      </c>
      <c r="B14" s="29"/>
      <c r="C14" s="10" t="s">
        <v>46</v>
      </c>
      <c r="D14" s="11"/>
      <c r="E14" s="12">
        <v>15340</v>
      </c>
      <c r="F14" s="1"/>
      <c r="G14" s="13" t="str">
        <f t="shared" si="2"/>
        <v>KAHRAMAN KARDEŞLER</v>
      </c>
      <c r="H14" s="12">
        <v>100</v>
      </c>
      <c r="I14" s="12">
        <v>15240</v>
      </c>
      <c r="J14" s="12"/>
      <c r="K14" s="12">
        <f t="shared" si="1"/>
        <v>0</v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152626</v>
      </c>
      <c r="F22" s="1"/>
      <c r="G22" s="17" t="s">
        <v>17</v>
      </c>
      <c r="H22" s="18">
        <f>SUM(H5:H21)</f>
        <v>36375</v>
      </c>
      <c r="I22" s="18">
        <f>SUM(I5:I21)</f>
        <v>15240</v>
      </c>
      <c r="J22" s="18">
        <f>SUM(J5:J21)</f>
        <v>0</v>
      </c>
      <c r="K22" s="18">
        <f>SUM(K5:K21)</f>
        <v>101011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299301</v>
      </c>
      <c r="D25" s="19">
        <v>300711</v>
      </c>
      <c r="E25" s="20">
        <f>IF(C25="","",SUM(D25-C25))</f>
        <v>1410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2632</v>
      </c>
      <c r="D26" s="22"/>
      <c r="E26" s="21">
        <f>IF(C26="","",SUM(C26/E25))</f>
        <v>1.8666666666666667</v>
      </c>
      <c r="F26" s="1"/>
      <c r="G26" s="11" t="s">
        <v>26</v>
      </c>
      <c r="H26" s="12">
        <v>2632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9427</v>
      </c>
      <c r="D27" s="22"/>
      <c r="E27" s="23">
        <f>SUM(C27/E22)</f>
        <v>6.1765361078715289E-2</v>
      </c>
      <c r="F27" s="1"/>
      <c r="G27" s="11" t="s">
        <v>28</v>
      </c>
      <c r="H27" s="12">
        <v>245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 t="s">
        <v>49</v>
      </c>
      <c r="H29" s="12">
        <v>6550</v>
      </c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9427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26948</v>
      </c>
      <c r="D36" s="1"/>
      <c r="E36" s="1"/>
      <c r="F36" s="1"/>
      <c r="G36" s="27" t="s">
        <v>32</v>
      </c>
      <c r="H36" s="16">
        <f>IF(H33="","",SUM(H22-H33))</f>
        <v>26948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47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2023-05-26T06:13:56Z</cp:lastPrinted>
  <dcterms:created xsi:type="dcterms:W3CDTF">2022-08-24T05:29:34Z</dcterms:created>
  <dcterms:modified xsi:type="dcterms:W3CDTF">2023-05-26T11:02:07Z</dcterms:modified>
</cp:coreProperties>
</file>